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riefunktionaere-my.sharepoint.com/personal/tsa_frie_dk/Documents/Dokumenter/Skab din Succes2/Sitet/Artikler/Profit/"/>
    </mc:Choice>
  </mc:AlternateContent>
  <xr:revisionPtr revIDLastSave="12" documentId="8_{86CF31D0-FDFA-D84A-BC40-12C21FFADB94}" xr6:coauthVersionLast="47" xr6:coauthVersionMax="47" xr10:uidLastSave="{75D91DBC-DCCE-4BEE-87A5-3F8CB6427FA2}"/>
  <bookViews>
    <workbookView xWindow="0" yWindow="435" windowWidth="28800" windowHeight="15600" xr2:uid="{1C97EF1F-4408-2346-B535-F5C41C5288FD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6" i="1"/>
  <c r="G25" i="1"/>
  <c r="G24" i="1"/>
  <c r="G26" i="1"/>
  <c r="G16" i="1"/>
  <c r="F8" i="1"/>
  <c r="G23" i="1" l="1"/>
  <c r="G8" i="1"/>
  <c r="G15" i="1" l="1"/>
  <c r="G21" i="1"/>
  <c r="G31" i="1" l="1"/>
  <c r="G22" i="1"/>
  <c r="G34" i="1" l="1"/>
  <c r="G33" i="1"/>
  <c r="G32" i="1"/>
</calcChain>
</file>

<file path=xl/sharedStrings.xml><?xml version="1.0" encoding="utf-8"?>
<sst xmlns="http://schemas.openxmlformats.org/spreadsheetml/2006/main" count="45" uniqueCount="37">
  <si>
    <t>Indtast krav til årlig indtjening/løn:</t>
  </si>
  <si>
    <t>kr. </t>
  </si>
  <si>
    <t>Indtast faste udgifter i virksomheden, ex. moms:</t>
  </si>
  <si>
    <t>Indtast løn til evt. medarbejdere:</t>
  </si>
  <si>
    <t>%  </t>
  </si>
  <si>
    <t>Driftsbudget for et år i virksomheden</t>
  </si>
  <si>
    <t>Indtast:</t>
  </si>
  <si>
    <t>i kr.</t>
  </si>
  <si>
    <t>i %</t>
  </si>
  <si>
    <t>Salgspris for din ydelse/produkt (ex.moms) </t>
  </si>
  <si>
    <t>- Køb af ydelse/vare hos leverandør:</t>
  </si>
  <si>
    <r>
      <t>=</t>
    </r>
    <r>
      <rPr>
        <sz val="10"/>
        <color rgb="FF000000"/>
        <rFont val="Arial"/>
        <family val="2"/>
      </rPr>
      <t> DG</t>
    </r>
  </si>
  <si>
    <t>= Bruttofortjeneste</t>
  </si>
  <si>
    <t>Omsætning (ex. moms):</t>
  </si>
  <si>
    <t>kr.</t>
  </si>
  <si>
    <t>- Variable omkostning/vareforbrug:</t>
  </si>
  <si>
    <t>= Bruttofortjeneste:</t>
  </si>
  <si>
    <t>Trin 1</t>
  </si>
  <si>
    <t>Trin 2</t>
  </si>
  <si>
    <t>Trin 3</t>
  </si>
  <si>
    <t>Trin 4</t>
  </si>
  <si>
    <t>Nødvendigt salg</t>
  </si>
  <si>
    <t>(Beregningsmetode: omsætning / pris pr. enhed = antal solgte enheder)</t>
  </si>
  <si>
    <t>Salg pr. år: </t>
  </si>
  <si>
    <t> enheder</t>
  </si>
  <si>
    <t>Salg pr. måned: </t>
  </si>
  <si>
    <t> enheder (11 mdr.)</t>
  </si>
  <si>
    <t>Salg pr uge: </t>
  </si>
  <si>
    <t> enheder (47 uger)</t>
  </si>
  <si>
    <t>Salg pr dag: </t>
  </si>
  <si>
    <t> enheder (300 dage)</t>
  </si>
  <si>
    <t>Din dækningsgrad:</t>
  </si>
  <si>
    <t>Skabelon til beregning af din dækningsgrad</t>
  </si>
  <si>
    <t>Din salgspris pr. solgt enhed, ex. moms:</t>
  </si>
  <si>
    <t>- Løn til medarbejder</t>
  </si>
  <si>
    <t>- Andre omkostninger</t>
  </si>
  <si>
    <t>= Overskud (din løn)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</si>
</sst>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0\ _k_r_._-;\-* #,##0.00\ _k_r_._-;_-* &quot;-&quot;??\ _k_r_._-;_-@_-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13"/>
      <color rgb="FF000000"/>
      <name val="Arial"/>
      <family val="2"/>
    </font>
    <font>
      <b/>
      <sz val="14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5" fillId="4" borderId="0" xfId="0" applyFont="1" applyFill="1"/>
    <xf numFmtId="0" fontId="0" fillId="4" borderId="0" xfId="0" applyFill="1"/>
    <xf numFmtId="0" fontId="4" fillId="4" borderId="0" xfId="0" applyFont="1" applyFill="1"/>
    <xf numFmtId="0" fontId="6" fillId="6" borderId="1" xfId="0" applyFont="1" applyFill="1" applyBorder="1"/>
    <xf numFmtId="0" fontId="6" fillId="6" borderId="3" xfId="0" applyFont="1" applyFill="1" applyBorder="1"/>
    <xf numFmtId="164" fontId="0" fillId="4" borderId="0" xfId="1" applyNumberFormat="1" applyFont="1" applyFill="1" applyAlignment="1">
      <alignment horizontal="center"/>
    </xf>
    <xf numFmtId="164" fontId="0" fillId="6" borderId="1" xfId="1" applyNumberFormat="1" applyFont="1" applyFill="1" applyBorder="1" applyAlignment="1">
      <alignment horizontal="center"/>
    </xf>
    <xf numFmtId="164" fontId="0" fillId="6" borderId="2" xfId="1" applyNumberFormat="1" applyFont="1" applyFill="1" applyBorder="1" applyAlignment="1">
      <alignment horizontal="center"/>
    </xf>
    <xf numFmtId="164" fontId="2" fillId="7" borderId="2" xfId="1" applyNumberFormat="1" applyFont="1" applyFill="1" applyBorder="1" applyAlignment="1">
      <alignment horizontal="center"/>
    </xf>
    <xf numFmtId="164" fontId="0" fillId="7" borderId="3" xfId="1" applyNumberFormat="1" applyFont="1" applyFill="1" applyBorder="1" applyAlignment="1">
      <alignment horizontal="center"/>
    </xf>
    <xf numFmtId="0" fontId="2" fillId="4" borderId="0" xfId="0" applyFont="1" applyFill="1"/>
    <xf numFmtId="164" fontId="1" fillId="7" borderId="2" xfId="1" applyNumberFormat="1" applyFont="1" applyFill="1" applyBorder="1" applyAlignment="1">
      <alignment horizontal="center"/>
    </xf>
    <xf numFmtId="164" fontId="0" fillId="7" borderId="2" xfId="2" applyNumberFormat="1" applyFont="1" applyFill="1" applyBorder="1" applyAlignment="1">
      <alignment horizontal="center"/>
    </xf>
    <xf numFmtId="164" fontId="0" fillId="7" borderId="1" xfId="0" applyNumberFormat="1" applyFill="1" applyBorder="1" applyAlignment="1">
      <alignment horizontal="center"/>
    </xf>
    <xf numFmtId="164" fontId="0" fillId="7" borderId="2" xfId="0" applyNumberFormat="1" applyFill="1" applyBorder="1" applyAlignment="1">
      <alignment horizontal="center"/>
    </xf>
    <xf numFmtId="164" fontId="0" fillId="7" borderId="3" xfId="0" applyNumberFormat="1" applyFill="1" applyBorder="1" applyAlignment="1">
      <alignment horizontal="center"/>
    </xf>
    <xf numFmtId="0" fontId="3" fillId="5" borderId="4" xfId="0" applyFont="1" applyFill="1" applyBorder="1"/>
    <xf numFmtId="0" fontId="3" fillId="5" borderId="5" xfId="0" applyFont="1" applyFill="1" applyBorder="1"/>
    <xf numFmtId="0" fontId="0" fillId="5" borderId="6" xfId="0" applyFill="1" applyBorder="1"/>
    <xf numFmtId="0" fontId="3" fillId="5" borderId="7" xfId="0" applyFont="1" applyFill="1" applyBorder="1"/>
    <xf numFmtId="0" fontId="3" fillId="5" borderId="0" xfId="0" applyFont="1" applyFill="1" applyBorder="1"/>
    <xf numFmtId="0" fontId="0" fillId="5" borderId="8" xfId="0" applyFill="1" applyBorder="1"/>
    <xf numFmtId="0" fontId="0" fillId="5" borderId="10" xfId="0" applyFill="1" applyBorder="1"/>
    <xf numFmtId="0" fontId="0" fillId="5" borderId="11" xfId="0" applyFill="1" applyBorder="1"/>
    <xf numFmtId="0" fontId="7" fillId="3" borderId="4" xfId="0" applyFont="1" applyFill="1" applyBorder="1"/>
    <xf numFmtId="0" fontId="0" fillId="3" borderId="5" xfId="0" applyFill="1" applyBorder="1"/>
    <xf numFmtId="164" fontId="0" fillId="3" borderId="5" xfId="1" applyNumberFormat="1" applyFont="1" applyFill="1" applyBorder="1" applyAlignment="1">
      <alignment horizontal="center"/>
    </xf>
    <xf numFmtId="0" fontId="0" fillId="3" borderId="6" xfId="0" applyFill="1" applyBorder="1"/>
    <xf numFmtId="0" fontId="6" fillId="3" borderId="7" xfId="0" applyFont="1" applyFill="1" applyBorder="1"/>
    <xf numFmtId="0" fontId="7" fillId="3" borderId="0" xfId="0" applyFont="1" applyFill="1" applyBorder="1"/>
    <xf numFmtId="164" fontId="2" fillId="3" borderId="0" xfId="1" applyNumberFormat="1" applyFont="1" applyFill="1" applyBorder="1" applyAlignment="1">
      <alignment horizontal="center"/>
    </xf>
    <xf numFmtId="0" fontId="6" fillId="3" borderId="8" xfId="0" applyFont="1" applyFill="1" applyBorder="1"/>
    <xf numFmtId="164" fontId="0" fillId="7" borderId="0" xfId="2" applyNumberFormat="1" applyFont="1" applyFill="1" applyBorder="1" applyAlignment="1">
      <alignment horizontal="center"/>
    </xf>
    <xf numFmtId="49" fontId="6" fillId="3" borderId="9" xfId="0" applyNumberFormat="1" applyFont="1" applyFill="1" applyBorder="1"/>
    <xf numFmtId="0" fontId="6" fillId="7" borderId="10" xfId="0" applyFont="1" applyFill="1" applyBorder="1"/>
    <xf numFmtId="164" fontId="0" fillId="7" borderId="10" xfId="2" applyNumberFormat="1" applyFont="1" applyFill="1" applyBorder="1" applyAlignment="1">
      <alignment horizontal="center"/>
    </xf>
    <xf numFmtId="0" fontId="8" fillId="3" borderId="11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0" fillId="2" borderId="6" xfId="0" applyFill="1" applyBorder="1"/>
    <xf numFmtId="0" fontId="3" fillId="2" borderId="7" xfId="0" applyFont="1" applyFill="1" applyBorder="1"/>
    <xf numFmtId="0" fontId="3" fillId="2" borderId="0" xfId="0" applyFont="1" applyFill="1" applyBorder="1"/>
    <xf numFmtId="0" fontId="0" fillId="2" borderId="8" xfId="0" applyFill="1" applyBorder="1"/>
    <xf numFmtId="0" fontId="3" fillId="2" borderId="9" xfId="0" applyFont="1" applyFill="1" applyBorder="1"/>
    <xf numFmtId="0" fontId="3" fillId="2" borderId="10" xfId="0" applyFont="1" applyFill="1" applyBorder="1"/>
    <xf numFmtId="0" fontId="0" fillId="2" borderId="11" xfId="0" applyFill="1" applyBorder="1"/>
    <xf numFmtId="0" fontId="0" fillId="4" borderId="4" xfId="0" applyFill="1" applyBorder="1"/>
    <xf numFmtId="0" fontId="0" fillId="4" borderId="5" xfId="0" applyFill="1" applyBorder="1"/>
    <xf numFmtId="164" fontId="0" fillId="4" borderId="5" xfId="0" applyNumberFormat="1" applyFill="1" applyBorder="1" applyAlignment="1">
      <alignment horizontal="center"/>
    </xf>
    <xf numFmtId="0" fontId="0" fillId="4" borderId="6" xfId="0" applyFill="1" applyBorder="1"/>
    <xf numFmtId="0" fontId="0" fillId="4" borderId="7" xfId="0" applyFill="1" applyBorder="1"/>
    <xf numFmtId="0" fontId="0" fillId="4" borderId="0" xfId="0" applyFill="1" applyBorder="1"/>
    <xf numFmtId="164" fontId="0" fillId="4" borderId="0" xfId="0" applyNumberFormat="1" applyFill="1" applyBorder="1" applyAlignment="1">
      <alignment horizontal="center"/>
    </xf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165" fontId="0" fillId="4" borderId="0" xfId="0" applyNumberFormat="1" applyFill="1"/>
    <xf numFmtId="164" fontId="2" fillId="7" borderId="1" xfId="1" applyNumberFormat="1" applyFont="1" applyFill="1" applyBorder="1" applyAlignment="1">
      <alignment horizontal="center"/>
    </xf>
    <xf numFmtId="164" fontId="0" fillId="6" borderId="3" xfId="1" applyNumberFormat="1" applyFont="1" applyFill="1" applyBorder="1" applyAlignment="1">
      <alignment horizontal="center"/>
    </xf>
    <xf numFmtId="49" fontId="3" fillId="5" borderId="7" xfId="0" applyNumberFormat="1" applyFont="1" applyFill="1" applyBorder="1"/>
    <xf numFmtId="49" fontId="0" fillId="5" borderId="9" xfId="0" applyNumberFormat="1" applyFill="1" applyBorder="1"/>
  </cellXfs>
  <cellStyles count="3">
    <cellStyle name="Komma" xfId="1" builtinId="3"/>
    <cellStyle name="Normal" xfId="0" builtinId="0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5124F-65CC-594F-A585-D131BFA331AE}">
  <dimension ref="C2:K34"/>
  <sheetViews>
    <sheetView tabSelected="1" workbookViewId="0">
      <selection activeCell="B20" sqref="B20"/>
    </sheetView>
  </sheetViews>
  <sheetFormatPr defaultColWidth="10.875" defaultRowHeight="15.75" x14ac:dyDescent="0.25"/>
  <cols>
    <col min="1" max="2" width="10.875" style="2"/>
    <col min="3" max="3" width="10.875" style="11"/>
    <col min="4" max="4" width="10.875" style="2"/>
    <col min="5" max="5" width="43.625" style="2" customWidth="1"/>
    <col min="6" max="6" width="5" style="2" customWidth="1"/>
    <col min="7" max="7" width="17.5" style="6" customWidth="1"/>
    <col min="8" max="8" width="17.375" style="2" customWidth="1"/>
    <col min="9" max="9" width="10.875" style="2"/>
    <col min="10" max="10" width="15.5" style="2" bestFit="1" customWidth="1"/>
    <col min="11" max="11" width="14" style="2" bestFit="1" customWidth="1"/>
    <col min="12" max="16384" width="10.875" style="2"/>
  </cols>
  <sheetData>
    <row r="2" spans="3:10" ht="18" x14ac:dyDescent="0.25">
      <c r="C2" s="11" t="s">
        <v>17</v>
      </c>
      <c r="E2" s="1" t="s">
        <v>32</v>
      </c>
    </row>
    <row r="3" spans="3:10" ht="16.5" thickBot="1" x14ac:dyDescent="0.3"/>
    <row r="4" spans="3:10" x14ac:dyDescent="0.25">
      <c r="E4" s="25"/>
      <c r="F4" s="26"/>
      <c r="G4" s="27"/>
      <c r="H4" s="28"/>
    </row>
    <row r="5" spans="3:10" ht="16.5" thickBot="1" x14ac:dyDescent="0.3">
      <c r="E5" s="29"/>
      <c r="F5" s="30" t="s">
        <v>7</v>
      </c>
      <c r="G5" s="31" t="s">
        <v>8</v>
      </c>
      <c r="H5" s="32"/>
    </row>
    <row r="6" spans="3:10" x14ac:dyDescent="0.25">
      <c r="E6" s="29" t="s">
        <v>9</v>
      </c>
      <c r="F6" s="4">
        <v>1000</v>
      </c>
      <c r="G6" s="33">
        <f>(F6/F6)*100</f>
        <v>100</v>
      </c>
      <c r="H6" s="32"/>
    </row>
    <row r="7" spans="3:10" ht="16.5" thickBot="1" x14ac:dyDescent="0.3">
      <c r="E7" s="29" t="s">
        <v>10</v>
      </c>
      <c r="F7" s="5">
        <v>500</v>
      </c>
      <c r="G7" s="33">
        <f>(F7/F6)*100</f>
        <v>50</v>
      </c>
      <c r="H7" s="32"/>
    </row>
    <row r="8" spans="3:10" ht="16.5" thickBot="1" x14ac:dyDescent="0.3">
      <c r="E8" s="34" t="s">
        <v>12</v>
      </c>
      <c r="F8" s="35">
        <f>F6-F7</f>
        <v>500</v>
      </c>
      <c r="G8" s="36">
        <f>G6-G7</f>
        <v>50</v>
      </c>
      <c r="H8" s="37" t="s">
        <v>11</v>
      </c>
      <c r="J8" s="58"/>
    </row>
    <row r="10" spans="3:10" ht="18" x14ac:dyDescent="0.25">
      <c r="C10" s="11" t="s">
        <v>18</v>
      </c>
      <c r="E10" s="1" t="s">
        <v>6</v>
      </c>
    </row>
    <row r="11" spans="3:10" ht="16.5" thickBot="1" x14ac:dyDescent="0.3"/>
    <row r="12" spans="3:10" x14ac:dyDescent="0.25">
      <c r="E12" s="38" t="s">
        <v>0</v>
      </c>
      <c r="F12" s="39" t="s">
        <v>1</v>
      </c>
      <c r="G12" s="7">
        <v>1000000</v>
      </c>
      <c r="H12" s="40"/>
    </row>
    <row r="13" spans="3:10" x14ac:dyDescent="0.25">
      <c r="E13" s="41" t="s">
        <v>2</v>
      </c>
      <c r="F13" s="42" t="s">
        <v>1</v>
      </c>
      <c r="G13" s="8">
        <v>200000</v>
      </c>
      <c r="H13" s="43"/>
    </row>
    <row r="14" spans="3:10" ht="16.5" thickBot="1" x14ac:dyDescent="0.3">
      <c r="E14" s="41" t="s">
        <v>3</v>
      </c>
      <c r="F14" s="42" t="s">
        <v>1</v>
      </c>
      <c r="G14" s="60">
        <v>100000</v>
      </c>
      <c r="H14" s="43"/>
    </row>
    <row r="15" spans="3:10" x14ac:dyDescent="0.25">
      <c r="E15" s="41" t="s">
        <v>31</v>
      </c>
      <c r="F15" s="42" t="s">
        <v>4</v>
      </c>
      <c r="G15" s="13">
        <f>G8</f>
        <v>50</v>
      </c>
      <c r="H15" s="43"/>
    </row>
    <row r="16" spans="3:10" ht="16.5" thickBot="1" x14ac:dyDescent="0.3">
      <c r="E16" s="44" t="s">
        <v>33</v>
      </c>
      <c r="F16" s="45" t="s">
        <v>1</v>
      </c>
      <c r="G16" s="10">
        <f>F6</f>
        <v>1000</v>
      </c>
      <c r="H16" s="46"/>
    </row>
    <row r="19" spans="3:11" ht="16.5" x14ac:dyDescent="0.25">
      <c r="C19" s="11" t="s">
        <v>19</v>
      </c>
      <c r="E19" s="3" t="s">
        <v>5</v>
      </c>
    </row>
    <row r="20" spans="3:11" ht="16.5" thickBot="1" x14ac:dyDescent="0.3"/>
    <row r="21" spans="3:11" x14ac:dyDescent="0.25">
      <c r="E21" s="17" t="s">
        <v>13</v>
      </c>
      <c r="F21" s="18" t="s">
        <v>14</v>
      </c>
      <c r="G21" s="59">
        <f>G23/(G8/G6)</f>
        <v>2600000</v>
      </c>
      <c r="H21" s="19"/>
    </row>
    <row r="22" spans="3:11" x14ac:dyDescent="0.25">
      <c r="E22" s="20" t="s">
        <v>15</v>
      </c>
      <c r="F22" s="21" t="s">
        <v>14</v>
      </c>
      <c r="G22" s="9">
        <f>G21*(G7/G6)</f>
        <v>1300000</v>
      </c>
      <c r="H22" s="22"/>
    </row>
    <row r="23" spans="3:11" x14ac:dyDescent="0.25">
      <c r="E23" s="20" t="s">
        <v>16</v>
      </c>
      <c r="F23" s="21" t="s">
        <v>14</v>
      </c>
      <c r="G23" s="9">
        <f>(G24+G25+G26)</f>
        <v>1300000</v>
      </c>
      <c r="H23" s="22"/>
      <c r="J23" s="58"/>
      <c r="K23" s="58"/>
    </row>
    <row r="24" spans="3:11" x14ac:dyDescent="0.25">
      <c r="E24" s="61" t="s">
        <v>34</v>
      </c>
      <c r="F24" s="21" t="s">
        <v>14</v>
      </c>
      <c r="G24" s="12">
        <f>G14</f>
        <v>100000</v>
      </c>
      <c r="H24" s="22"/>
    </row>
    <row r="25" spans="3:11" x14ac:dyDescent="0.25">
      <c r="E25" s="61" t="s">
        <v>35</v>
      </c>
      <c r="F25" s="21" t="s">
        <v>14</v>
      </c>
      <c r="G25" s="12">
        <f>G13</f>
        <v>200000</v>
      </c>
      <c r="H25" s="22"/>
    </row>
    <row r="26" spans="3:11" ht="16.5" thickBot="1" x14ac:dyDescent="0.3">
      <c r="E26" s="62" t="s">
        <v>36</v>
      </c>
      <c r="F26" s="23" t="s">
        <v>14</v>
      </c>
      <c r="G26" s="10">
        <f>G12</f>
        <v>1000000</v>
      </c>
      <c r="H26" s="24"/>
    </row>
    <row r="28" spans="3:11" ht="16.5" thickBot="1" x14ac:dyDescent="0.3">
      <c r="C28" s="11" t="s">
        <v>20</v>
      </c>
    </row>
    <row r="29" spans="3:11" x14ac:dyDescent="0.25">
      <c r="E29" s="47" t="s">
        <v>21</v>
      </c>
      <c r="F29" s="48"/>
      <c r="G29" s="49"/>
      <c r="H29" s="50"/>
    </row>
    <row r="30" spans="3:11" ht="16.5" thickBot="1" x14ac:dyDescent="0.3">
      <c r="E30" s="51" t="s">
        <v>22</v>
      </c>
      <c r="F30" s="52"/>
      <c r="G30" s="53"/>
      <c r="H30" s="54"/>
    </row>
    <row r="31" spans="3:11" x14ac:dyDescent="0.25">
      <c r="E31" s="51" t="s">
        <v>23</v>
      </c>
      <c r="F31" s="52"/>
      <c r="G31" s="14">
        <f>G21/F6</f>
        <v>2600</v>
      </c>
      <c r="H31" s="54" t="s">
        <v>24</v>
      </c>
    </row>
    <row r="32" spans="3:11" x14ac:dyDescent="0.25">
      <c r="E32" s="51" t="s">
        <v>25</v>
      </c>
      <c r="F32" s="52"/>
      <c r="G32" s="15">
        <f>G31/11</f>
        <v>236.36363636363637</v>
      </c>
      <c r="H32" s="54" t="s">
        <v>26</v>
      </c>
    </row>
    <row r="33" spans="5:8" x14ac:dyDescent="0.25">
      <c r="E33" s="51" t="s">
        <v>27</v>
      </c>
      <c r="F33" s="52"/>
      <c r="G33" s="15">
        <f>G31/47</f>
        <v>55.319148936170215</v>
      </c>
      <c r="H33" s="54" t="s">
        <v>28</v>
      </c>
    </row>
    <row r="34" spans="5:8" ht="16.5" thickBot="1" x14ac:dyDescent="0.3">
      <c r="E34" s="55" t="s">
        <v>29</v>
      </c>
      <c r="F34" s="56"/>
      <c r="G34" s="16">
        <f>G31/300</f>
        <v>8.6666666666666661</v>
      </c>
      <c r="H34" s="57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tsa@fundstower.com</dc:creator>
  <cp:lastModifiedBy>Thomas Saxe</cp:lastModifiedBy>
  <dcterms:created xsi:type="dcterms:W3CDTF">2022-04-06T06:29:56Z</dcterms:created>
  <dcterms:modified xsi:type="dcterms:W3CDTF">2022-07-26T09:19:20Z</dcterms:modified>
</cp:coreProperties>
</file>